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7695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<sst xmlns="http://schemas.openxmlformats.org/spreadsheetml/2006/main" count="21" uniqueCount="20">
  <si>
    <t>Note: Apply your actual draft charges for Port of Cameron.  I.e., no minimum draft charge.</t>
  </si>
  <si>
    <t>501-600</t>
  </si>
  <si>
    <t>401-500</t>
  </si>
  <si>
    <t>301-400</t>
  </si>
  <si>
    <t>201-300</t>
  </si>
  <si>
    <t>0-200</t>
  </si>
  <si>
    <t>Unit cost</t>
  </si>
  <si>
    <t>Cost/Unit</t>
  </si>
  <si>
    <t>Units Range</t>
  </si>
  <si>
    <t>Units</t>
  </si>
  <si>
    <t>Pilotage Fee</t>
  </si>
  <si>
    <t>Unit Cost</t>
  </si>
  <si>
    <t>Draft cost</t>
  </si>
  <si>
    <t>Draft</t>
  </si>
  <si>
    <t>Breadth</t>
  </si>
  <si>
    <t>Length ft</t>
  </si>
  <si>
    <t>Example: A ship's length of 265 ft and Breadth of 60 ft is 159 units.  Vessel draft is 20 ft.  Total pilotage fee is $741.18</t>
  </si>
  <si>
    <t>Instructions: In step 1, amber colored boxes mark 3 input values - you type in numeric information.</t>
  </si>
  <si>
    <t>TO/FROM PORT OF CAMERON</t>
  </si>
  <si>
    <t>NW GULF FEDERAL PILOTS SERVICE CALCULATIONS (CALCASIEU SHIP CH.)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</si>
</sst>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indexed="22"/>
      <name val="Calibri"/>
      <family val="2"/>
    </font>
    <font>
      <b/>
      <u val="single"/>
      <sz val="11"/>
      <color indexed="8"/>
      <name val="Calibri"/>
      <family val="2"/>
    </font>
    <font>
      <sz val="14"/>
      <color indexed="8"/>
      <name val="Calibri"/>
      <family val="2"/>
    </font>
    <font>
      <u val="single"/>
      <sz val="9"/>
      <color indexed="8"/>
      <name val="Calibri"/>
      <family val="2"/>
    </font>
    <font>
      <sz val="16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1"/>
      <color theme="0" tint="-0.04997999966144562"/>
      <name val="Calibri"/>
      <family val="2"/>
    </font>
    <font>
      <b/>
      <u val="single"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9"/>
      <color theme="1"/>
      <name val="Calibri"/>
      <family val="2"/>
    </font>
    <font>
      <sz val="16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4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left" indent="1"/>
    </xf>
    <xf numFmtId="0" fontId="38" fillId="0" borderId="0" xfId="54" applyFill="1" applyAlignment="1">
      <alignment horizontal="center"/>
    </xf>
    <xf numFmtId="0" fontId="43" fillId="0" borderId="0" xfId="0" applyFont="1" applyAlignment="1">
      <alignment/>
    </xf>
    <xf numFmtId="0" fontId="44" fillId="0" borderId="0" xfId="54" applyFont="1" applyFill="1" applyAlignment="1">
      <alignment horizontal="center"/>
    </xf>
    <xf numFmtId="0" fontId="0" fillId="0" borderId="0" xfId="0" applyAlignment="1">
      <alignment horizontal="center"/>
    </xf>
    <xf numFmtId="0" fontId="38" fillId="33" borderId="0" xfId="54" applyFill="1" applyAlignment="1">
      <alignment horizont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left" vertical="center"/>
    </xf>
    <xf numFmtId="8" fontId="46" fillId="0" borderId="0" xfId="0" applyNumberFormat="1" applyFont="1" applyAlignment="1">
      <alignment/>
    </xf>
    <xf numFmtId="8" fontId="38" fillId="34" borderId="0" xfId="44" applyNumberFormat="1" applyFont="1" applyFill="1" applyAlignment="1">
      <alignment horizontal="center"/>
    </xf>
    <xf numFmtId="0" fontId="45" fillId="22" borderId="0" xfId="0" applyFont="1" applyFill="1" applyAlignment="1">
      <alignment horizontal="center"/>
    </xf>
    <xf numFmtId="0" fontId="0" fillId="24" borderId="0" xfId="0" applyFill="1" applyAlignment="1">
      <alignment horizontal="center"/>
    </xf>
    <xf numFmtId="0" fontId="47" fillId="2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1" fillId="0" borderId="0" xfId="0" applyFont="1" applyAlignment="1">
      <alignment/>
    </xf>
    <xf numFmtId="0" fontId="51" fillId="0" borderId="0" xfId="0" applyFont="1" applyAlignment="1">
      <alignment/>
    </xf>
    <xf numFmtId="0" fontId="38" fillId="31" borderId="0" xfId="54" applyAlignment="1" applyProtection="1">
      <alignment horizontal="center"/>
      <protection locked="0"/>
    </xf>
    <xf numFmtId="8" fontId="0" fillId="0" borderId="0" xfId="0" applyNumberFormat="1" applyFont="1" applyAlignment="1">
      <alignment/>
    </xf>
    <xf numFmtId="8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B8" sqref="B8"/>
    </sheetView>
  </sheetViews>
  <sheetFormatPr defaultColWidth="9.140625" defaultRowHeight="15"/>
  <cols>
    <col min="2" max="2" width="14.7109375" style="0" customWidth="1"/>
    <col min="4" max="4" width="14.7109375" style="0" customWidth="1"/>
    <col min="6" max="6" width="14.7109375" style="0" customWidth="1"/>
  </cols>
  <sheetData>
    <row r="1" spans="1:8" ht="18.75">
      <c r="A1" s="20" t="s">
        <v>19</v>
      </c>
      <c r="B1" s="20"/>
      <c r="C1" s="20"/>
      <c r="D1" s="20"/>
      <c r="E1" s="20"/>
      <c r="F1" s="20"/>
      <c r="G1" s="19"/>
      <c r="H1" s="19"/>
    </row>
    <row r="2" spans="3:5" ht="18.75">
      <c r="C2" s="18" t="s">
        <v>18</v>
      </c>
      <c r="D2" s="18"/>
      <c r="E2" s="17"/>
    </row>
    <row r="4" ht="15">
      <c r="A4" t="s">
        <v>17</v>
      </c>
    </row>
    <row r="5" spans="1:10" ht="21">
      <c r="A5" t="s">
        <v>16</v>
      </c>
      <c r="C5" s="16"/>
      <c r="J5" s="10"/>
    </row>
    <row r="7" spans="2:8" ht="15">
      <c r="B7" s="13" t="s">
        <v>15</v>
      </c>
      <c r="C7" s="15"/>
      <c r="D7" s="13" t="s">
        <v>14</v>
      </c>
      <c r="F7" s="14" t="s">
        <v>13</v>
      </c>
      <c r="H7" s="13" t="s">
        <v>9</v>
      </c>
    </row>
    <row r="8" spans="2:8" ht="15">
      <c r="B8" s="21"/>
      <c r="D8" s="21"/>
      <c r="F8" s="21"/>
      <c r="H8" s="6">
        <f>B8*D8/100</f>
        <v>0</v>
      </c>
    </row>
    <row r="10" spans="2:6" ht="15">
      <c r="B10" s="12" t="s">
        <v>12</v>
      </c>
      <c r="D10" s="12" t="s">
        <v>11</v>
      </c>
      <c r="F10" s="12" t="s">
        <v>10</v>
      </c>
    </row>
    <row r="11" spans="2:6" ht="15">
      <c r="B11" s="23">
        <f>35.97*F8</f>
        <v>0</v>
      </c>
      <c r="C11" s="24"/>
      <c r="D11" s="11">
        <f>SUM(F14:F24)</f>
        <v>0</v>
      </c>
      <c r="E11" s="24"/>
      <c r="F11" s="22">
        <f>B11+D11</f>
        <v>0</v>
      </c>
    </row>
    <row r="13" spans="2:8" ht="15">
      <c r="B13" s="8" t="s">
        <v>9</v>
      </c>
      <c r="C13" s="9" t="s">
        <v>8</v>
      </c>
      <c r="E13" s="8" t="s">
        <v>7</v>
      </c>
      <c r="F13" s="8" t="s">
        <v>6</v>
      </c>
      <c r="H13" s="8"/>
    </row>
    <row r="14" spans="2:6" ht="15">
      <c r="B14" s="7">
        <f>IF(AND(H8&gt;0,H8&lt;200.5),H8,0)</f>
        <v>0</v>
      </c>
      <c r="C14" s="6" t="s">
        <v>5</v>
      </c>
      <c r="E14" s="1">
        <v>0.137</v>
      </c>
      <c r="F14" s="1">
        <f>B14*E14</f>
        <v>0</v>
      </c>
    </row>
    <row r="15" spans="2:6" ht="15">
      <c r="B15" s="7">
        <f>IF(AND(H8&gt;200.6,H8&lt;300.5),H8,0)</f>
        <v>0</v>
      </c>
      <c r="C15" s="6" t="s">
        <v>4</v>
      </c>
      <c r="E15" s="1">
        <v>0.236</v>
      </c>
      <c r="F15" s="1">
        <f>B15*E15</f>
        <v>0</v>
      </c>
    </row>
    <row r="16" spans="2:6" ht="15">
      <c r="B16" s="7">
        <f>IF(AND(H8&gt;300.6,H8&lt;400.5),H8,0)</f>
        <v>0</v>
      </c>
      <c r="C16" s="6" t="s">
        <v>3</v>
      </c>
      <c r="E16" s="1">
        <v>0.368</v>
      </c>
      <c r="F16" s="1">
        <f>B16*E16</f>
        <v>0</v>
      </c>
    </row>
    <row r="17" spans="2:6" ht="15">
      <c r="B17" s="7">
        <f>IF(AND(H8&gt;400.6,H8&lt;500.5),H8,0)</f>
        <v>0</v>
      </c>
      <c r="C17" s="6" t="s">
        <v>2</v>
      </c>
      <c r="E17" s="1">
        <v>0.506</v>
      </c>
      <c r="F17" s="1">
        <f>B17*E17</f>
        <v>0</v>
      </c>
    </row>
    <row r="18" spans="2:6" ht="15">
      <c r="B18" s="7">
        <f>IF(AND(H8&gt;500.6,H8&lt;600.5),H8,0)</f>
        <v>0</v>
      </c>
      <c r="C18" s="6" t="s">
        <v>1</v>
      </c>
      <c r="E18" s="1">
        <v>0.657</v>
      </c>
      <c r="F18" s="1">
        <f>B18*E18</f>
        <v>0</v>
      </c>
    </row>
    <row r="19" ht="15">
      <c r="G19" s="4"/>
    </row>
    <row r="20" spans="2:6" ht="15">
      <c r="B20" s="5"/>
      <c r="C20" s="2"/>
      <c r="E20" s="1"/>
      <c r="F20" s="1"/>
    </row>
    <row r="21" spans="1:6" ht="15">
      <c r="A21" s="4" t="s">
        <v>0</v>
      </c>
      <c r="B21" s="4"/>
      <c r="C21" s="4"/>
      <c r="D21" s="4"/>
      <c r="E21" s="4"/>
      <c r="F21" s="4"/>
    </row>
    <row r="22" spans="2:6" ht="15">
      <c r="B22" s="3"/>
      <c r="C22" s="2"/>
      <c r="E22" s="1"/>
      <c r="F22" s="1"/>
    </row>
    <row r="23" spans="2:6" ht="15">
      <c r="B23" s="3"/>
      <c r="C23" s="2"/>
      <c r="E23" s="1"/>
      <c r="F23" s="1"/>
    </row>
    <row r="24" spans="2:6" ht="15">
      <c r="B24" s="3"/>
      <c r="C24" s="2"/>
      <c r="E24" s="1"/>
      <c r="F24" s="1"/>
    </row>
  </sheetData>
  <sheetProtection sheet="1" selectLockedCells="1"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Captain</dc:creator>
  <cp:keywords/>
  <dc:description/>
  <cp:lastModifiedBy>Michelle Hammonds</cp:lastModifiedBy>
  <dcterms:created xsi:type="dcterms:W3CDTF">2011-05-20T06:19:46Z</dcterms:created>
  <dcterms:modified xsi:type="dcterms:W3CDTF">2011-05-23T04:27:18Z</dcterms:modified>
  <cp:category/>
  <cp:version/>
  <cp:contentType/>
  <cp:contentStatus/>
</cp:coreProperties>
</file>